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codeName="ThisWorkbook" defaultThemeVersion="124226"/>
  <xr:revisionPtr revIDLastSave="0" documentId="13_ncr:1_{3AA56456-276F-4DAB-ACCF-AD95849AE060}" xr6:coauthVersionLast="36" xr6:coauthVersionMax="36" xr10:uidLastSave="{00000000-0000-0000-0000-000000000000}"/>
  <bookViews>
    <workbookView xWindow="-120" yWindow="-120" windowWidth="19440" windowHeight="15600" xr2:uid="{00000000-000D-0000-FFFF-FFFF00000000}"/>
  </bookViews>
  <sheets>
    <sheet name="Manual d'ús" sheetId="19" r:id="rId1"/>
    <sheet name="Quadre de dades" sheetId="11" r:id="rId2"/>
    <sheet name="Resultats" sheetId="16" r:id="rId3"/>
    <sheet name="Calculs intermediaris" sheetId="18" state="hidden" r:id="rId4"/>
  </sheets>
  <definedNames>
    <definedName name="tipusapat">'Calculs intermediaris'!$D$31:$D$32</definedName>
  </definedNames>
  <calcPr calcId="191029"/>
</workbook>
</file>

<file path=xl/calcChain.xml><?xml version="1.0" encoding="utf-8"?>
<calcChain xmlns="http://schemas.openxmlformats.org/spreadsheetml/2006/main">
  <c r="B23" i="18" l="1"/>
  <c r="C3" i="16" s="1"/>
  <c r="F19" i="18"/>
  <c r="E19" i="18"/>
  <c r="D19" i="18"/>
  <c r="C19" i="18"/>
  <c r="B19" i="18"/>
  <c r="F14" i="18"/>
  <c r="E14" i="18"/>
  <c r="D14" i="18"/>
  <c r="C14" i="18"/>
  <c r="B14" i="18"/>
  <c r="F10" i="18"/>
  <c r="F12" i="18" s="1"/>
  <c r="E10" i="18"/>
  <c r="E11" i="18" s="1"/>
  <c r="D10" i="18"/>
  <c r="D11" i="18" s="1"/>
  <c r="C10" i="18"/>
  <c r="C11" i="18" s="1"/>
  <c r="B10" i="18"/>
  <c r="B11" i="18" s="1"/>
  <c r="F5" i="18"/>
  <c r="E5" i="18"/>
  <c r="D5" i="18"/>
  <c r="C5" i="18"/>
  <c r="B5" i="18"/>
  <c r="B26" i="18" s="1"/>
  <c r="C6" i="16" s="1"/>
  <c r="F1" i="18"/>
  <c r="F4" i="18" s="1"/>
  <c r="E1" i="18"/>
  <c r="E4" i="18" s="1"/>
  <c r="D1" i="18"/>
  <c r="D4" i="18" s="1"/>
  <c r="C1" i="18"/>
  <c r="C4" i="18" s="1"/>
  <c r="B1" i="18"/>
  <c r="B36" i="18" l="1"/>
  <c r="C16" i="16" s="1"/>
  <c r="B13" i="18"/>
  <c r="B15" i="18" s="1"/>
  <c r="F11" i="18"/>
  <c r="F17" i="18" s="1"/>
  <c r="F18" i="18" s="1"/>
  <c r="D2" i="18"/>
  <c r="D8" i="18" s="1"/>
  <c r="D3" i="18"/>
  <c r="C6" i="18"/>
  <c r="B12" i="18"/>
  <c r="B17" i="18" s="1"/>
  <c r="E13" i="18"/>
  <c r="E15" i="18" s="1"/>
  <c r="F16" i="18"/>
  <c r="B21" i="18"/>
  <c r="C2" i="18"/>
  <c r="C3" i="18"/>
  <c r="F6" i="18"/>
  <c r="E2" i="18"/>
  <c r="E3" i="18"/>
  <c r="D6" i="18"/>
  <c r="E12" i="18"/>
  <c r="E17" i="18" s="1"/>
  <c r="F13" i="18"/>
  <c r="F15" i="18" s="1"/>
  <c r="F2" i="18"/>
  <c r="F3" i="18"/>
  <c r="E6" i="18"/>
  <c r="B35" i="18"/>
  <c r="C15" i="16" s="1"/>
  <c r="D13" i="18"/>
  <c r="D15" i="18" s="1"/>
  <c r="C13" i="18"/>
  <c r="C15" i="18" s="1"/>
  <c r="F20" i="18"/>
  <c r="B3" i="18"/>
  <c r="B2" i="18"/>
  <c r="B25" i="18"/>
  <c r="B20" i="18"/>
  <c r="C20" i="18"/>
  <c r="E20" i="18"/>
  <c r="D20" i="18"/>
  <c r="D12" i="18"/>
  <c r="D16" i="18" s="1"/>
  <c r="C12" i="18"/>
  <c r="C17" i="18" s="1"/>
  <c r="E28" i="18"/>
  <c r="D21" i="18" s="1"/>
  <c r="E18" i="18" l="1"/>
  <c r="E16" i="18"/>
  <c r="D17" i="18"/>
  <c r="C21" i="18"/>
  <c r="B37" i="18"/>
  <c r="C17" i="16" s="1"/>
  <c r="E21" i="18"/>
  <c r="E8" i="18"/>
  <c r="E9" i="18" s="1"/>
  <c r="B16" i="18"/>
  <c r="B18" i="18" s="1"/>
  <c r="E7" i="18"/>
  <c r="F21" i="18"/>
  <c r="F8" i="18"/>
  <c r="F9" i="18" s="1"/>
  <c r="C8" i="18"/>
  <c r="C7" i="18"/>
  <c r="F7" i="18"/>
  <c r="D7" i="18"/>
  <c r="D9" i="18" s="1"/>
  <c r="D18" i="18"/>
  <c r="C16" i="18"/>
  <c r="C18" i="18" s="1"/>
  <c r="B28" i="18"/>
  <c r="C8" i="16" s="1"/>
  <c r="C5" i="16"/>
  <c r="B7" i="18"/>
  <c r="B8" i="18"/>
  <c r="B4" i="18"/>
  <c r="C9" i="18" l="1"/>
  <c r="B9" i="18"/>
  <c r="B24" i="18"/>
  <c r="B6" i="18"/>
  <c r="B32" i="18" l="1"/>
  <c r="C12" i="16" s="1"/>
  <c r="B31" i="18"/>
  <c r="C11" i="16" s="1"/>
  <c r="B29" i="18"/>
  <c r="C4" i="16"/>
  <c r="B33" i="18"/>
  <c r="C13" i="16" s="1"/>
  <c r="B39" i="18" l="1"/>
  <c r="C9" i="16"/>
  <c r="C19" i="16" l="1"/>
  <c r="B44" i="18"/>
  <c r="C24" i="16" s="1"/>
  <c r="B40" i="18"/>
  <c r="B42" i="18"/>
  <c r="B41" i="18"/>
  <c r="B47" i="18" l="1"/>
  <c r="C27" i="16" s="1"/>
  <c r="C22" i="16"/>
  <c r="B45" i="18"/>
  <c r="C25" i="16" s="1"/>
  <c r="C20" i="16"/>
  <c r="B46" i="18"/>
  <c r="C26" i="16" s="1"/>
  <c r="C21" i="16"/>
</calcChain>
</file>

<file path=xl/sharedStrings.xml><?xml version="1.0" encoding="utf-8"?>
<sst xmlns="http://schemas.openxmlformats.org/spreadsheetml/2006/main" count="146" uniqueCount="79">
  <si>
    <t>DATA</t>
  </si>
  <si>
    <t>OBSERVACIONS</t>
  </si>
  <si>
    <t>NOMBRE DE PERSONES</t>
  </si>
  <si>
    <t>QUANTITAT LLENÇADA</t>
  </si>
  <si>
    <t>ALTRE MENJAR LLENÇAT</t>
  </si>
  <si>
    <t>10 anys o més</t>
  </si>
  <si>
    <t>Menys de 10 anys</t>
  </si>
  <si>
    <t>Nombre de persones a la llar:</t>
  </si>
  <si>
    <t>Nombre de persones de la llar</t>
  </si>
  <si>
    <t>- Manual d'ús</t>
  </si>
  <si>
    <t>- Resultats</t>
  </si>
  <si>
    <t>Petites indicacions</t>
  </si>
  <si>
    <t>RESULTATS</t>
  </si>
  <si>
    <t>INSTRUCCIONS D'ÚS DEL QUADRE RECOPILADOR DE DADES A EXCEL</t>
  </si>
  <si>
    <t>Teniu accés a tres fulls:</t>
  </si>
  <si>
    <t>- Quadre que s'ha d'omplir</t>
  </si>
  <si>
    <t>CÀLCUL DEL MALBARATAMENT A CASA - FULL DE SEGUIMENT</t>
  </si>
  <si>
    <r>
      <t xml:space="preserve">ÀPAT </t>
    </r>
    <r>
      <rPr>
        <b/>
        <sz val="10"/>
        <color theme="1"/>
        <rFont val="Calibri"/>
        <family val="2"/>
        <scheme val="minor"/>
      </rPr>
      <t>(dinar/sopar)</t>
    </r>
  </si>
  <si>
    <t>*Procura fer les pesades en un mínim de temps (una setmana completa) per tenir un resultat més realista.</t>
  </si>
  <si>
    <t>*Recorda descomptar el pes del recipient que utilitzes per pesar els aliments.</t>
  </si>
  <si>
    <t>Nombre de persones de mitjana</t>
  </si>
  <si>
    <t>Nombre d'àpats que s'han de comptabilitzar</t>
  </si>
  <si>
    <t>Malbaratament total dels àpats</t>
  </si>
  <si>
    <t>Malbaratament per àpat</t>
  </si>
  <si>
    <t>Malbaratament per àpat i persona</t>
  </si>
  <si>
    <t>Cost del malbaratament durant el període mesurat (només àpats)</t>
  </si>
  <si>
    <t>Cost del malbaratament per àpat</t>
  </si>
  <si>
    <t>Cost del malbaratament per àpat i persona</t>
  </si>
  <si>
    <t>Malbaratament total fora dels àpats</t>
  </si>
  <si>
    <t>Malbaratament per dia fora dels àpats</t>
  </si>
  <si>
    <t>Malbaratament per dia i per persona fora dels àpats</t>
  </si>
  <si>
    <t>Malbaratament total potencial per dia i persona (àpats + altres)</t>
  </si>
  <si>
    <t>Malbaratament total potencial en una setmana per persona</t>
  </si>
  <si>
    <t>Malbaratament total potencial en un mes per persona</t>
  </si>
  <si>
    <t>Malbaratament total potencial en un any per persona</t>
  </si>
  <si>
    <t>Cost del malbaratament potencial identificat per dia i persona</t>
  </si>
  <si>
    <t>Cost del malbaratament potencial identificat per setmana i persona</t>
  </si>
  <si>
    <t>Cost del malbaratament potencial identificat per mes i persona</t>
  </si>
  <si>
    <t>Cost del malbaratament potencial identificat per any i persona</t>
  </si>
  <si>
    <t>Valor de l'àpat 1</t>
  </si>
  <si>
    <t>Total adults</t>
  </si>
  <si>
    <t>Total nens</t>
  </si>
  <si>
    <t>Total persones 1</t>
  </si>
  <si>
    <t>Malbaratament pesat durant l'àpat</t>
  </si>
  <si>
    <t>Malbaratament per persona</t>
  </si>
  <si>
    <t>Percentatge total del malbaratament comptant totes les porcions</t>
  </si>
  <si>
    <t>Preu total de les porcions</t>
  </si>
  <si>
    <t>Preu del malbaratament</t>
  </si>
  <si>
    <t>Valor de l'àpat 2</t>
  </si>
  <si>
    <t>Total persones 2</t>
  </si>
  <si>
    <t>Altre malbaratament fora dels àpats</t>
  </si>
  <si>
    <t>Malbaratament fora de l'àpat sobre el nombre de persones de la llar</t>
  </si>
  <si>
    <t>Preu del malbaratament fora dels àpats</t>
  </si>
  <si>
    <t>Preu 100 grams</t>
  </si>
  <si>
    <t>Dinar</t>
  </si>
  <si>
    <t>Sopar</t>
  </si>
  <si>
    <t>*Segons el quadre de càlcul de l'ADEME</t>
  </si>
  <si>
    <t>Preu de l'àpat adult</t>
  </si>
  <si>
    <t>Porció adult</t>
  </si>
  <si>
    <t>*Cost de l'àpat determinat per les administracions franceses per a la deducció d'impostos</t>
  </si>
  <si>
    <t>Porció nen -10 anys</t>
  </si>
  <si>
    <t>Preu de l'àpat nen -10 anys</t>
  </si>
  <si>
    <t>-Recordeu-vos d'indicar el nombre de persones que viuen en la llar en temps normal.</t>
  </si>
  <si>
    <t>-Recordeu restar el pes del recipient per no incloure'l en el càlcul.</t>
  </si>
  <si>
    <t>-Sumeu el malbaratament de les persones que hagin menjat durant l'àpat abans d'entrar la informació al quadre.</t>
  </si>
  <si>
    <t xml:space="preserve">-INDIQUEU TOTES LES MESURES EN GRAMS (G). </t>
  </si>
  <si>
    <t>-Perquè funcionin els càlculs, és essencial que marqueu a quin àpat correspon la vostra pesada (dinar o sopar).</t>
  </si>
  <si>
    <t>-Si us salteu un àpat, simplement deixeu les caselles buides.</t>
  </si>
  <si>
    <t>-Preferencialment, cada columna ha de correspondre a un dia.</t>
  </si>
  <si>
    <t>-Procureu fer les pesades sobre cinc dies, fins i tot si només indiqueu un àpat.</t>
  </si>
  <si>
    <t>-Per al malbaratament fora d'àpats, procureu fer una revisió de la vostra nevera i armaris durant un dels cinc dies de recopilació de dades.</t>
  </si>
  <si>
    <t>-L'únic document que necessiteu editar és el quadre que s'ha d'omplir.</t>
  </si>
  <si>
    <t xml:space="preserve">-El full dels resultats s'anirà actualitzant a mesura que es vagi omplint el quadre. </t>
  </si>
  <si>
    <t>-Recomanem tenir una versió en paper del quadre per anar omplint-lo durant la setmana i recopiar-lo després dels cinc dies.</t>
  </si>
  <si>
    <t>grams</t>
  </si>
  <si>
    <t>persones</t>
  </si>
  <si>
    <t>euros</t>
  </si>
  <si>
    <t>àpats</t>
  </si>
  <si>
    <r>
      <t>-En l'apartat d'</t>
    </r>
    <r>
      <rPr>
        <b/>
        <sz val="11"/>
        <color rgb="FFFF0000"/>
        <rFont val="Calibri"/>
        <family val="2"/>
        <scheme val="minor"/>
      </rPr>
      <t>observació</t>
    </r>
    <r>
      <rPr>
        <sz val="11"/>
        <color theme="1"/>
        <rFont val="Calibri"/>
        <family val="2"/>
        <scheme val="minor"/>
      </rPr>
      <t>, podeu indicar quins aliments s'han malbaratat i per quines raons penseu que ha passat.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</si>
</sst>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24"/>
      <color rgb="FF00B050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1" fillId="2" borderId="7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0" fillId="5" borderId="17" xfId="0" applyFill="1" applyBorder="1"/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0" xfId="0" applyBorder="1"/>
    <xf numFmtId="0" fontId="0" fillId="7" borderId="0" xfId="0" applyFill="1"/>
    <xf numFmtId="0" fontId="0" fillId="0" borderId="0" xfId="0" applyFill="1"/>
    <xf numFmtId="0" fontId="0" fillId="9" borderId="0" xfId="0" applyFill="1"/>
    <xf numFmtId="0" fontId="0" fillId="0" borderId="0" xfId="0" applyFill="1" applyBorder="1"/>
    <xf numFmtId="165" fontId="0" fillId="0" borderId="17" xfId="0" applyNumberFormat="1" applyBorder="1"/>
    <xf numFmtId="165" fontId="0" fillId="0" borderId="0" xfId="0" applyNumberFormat="1" applyBorder="1"/>
    <xf numFmtId="165" fontId="0" fillId="7" borderId="0" xfId="0" applyNumberFormat="1" applyFill="1"/>
    <xf numFmtId="165" fontId="0" fillId="9" borderId="0" xfId="0" applyNumberFormat="1" applyFill="1"/>
    <xf numFmtId="0" fontId="0" fillId="10" borderId="0" xfId="0" applyFill="1"/>
    <xf numFmtId="2" fontId="0" fillId="10" borderId="0" xfId="0" applyNumberFormat="1" applyFill="1"/>
    <xf numFmtId="165" fontId="0" fillId="0" borderId="0" xfId="0" applyNumberFormat="1" applyFill="1"/>
    <xf numFmtId="9" fontId="0" fillId="0" borderId="0" xfId="1" applyFont="1" applyFill="1"/>
    <xf numFmtId="2" fontId="0" fillId="0" borderId="0" xfId="0" applyNumberFormat="1" applyFill="1"/>
    <xf numFmtId="10" fontId="0" fillId="0" borderId="17" xfId="1" applyNumberFormat="1" applyFont="1" applyBorder="1"/>
    <xf numFmtId="2" fontId="0" fillId="0" borderId="17" xfId="1" applyNumberFormat="1" applyFont="1" applyBorder="1"/>
    <xf numFmtId="0" fontId="0" fillId="12" borderId="0" xfId="0" applyFill="1"/>
    <xf numFmtId="2" fontId="0" fillId="12" borderId="0" xfId="0" applyNumberFormat="1" applyFill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165" fontId="0" fillId="0" borderId="18" xfId="0" applyNumberFormat="1" applyBorder="1"/>
    <xf numFmtId="10" fontId="0" fillId="0" borderId="18" xfId="1" applyNumberFormat="1" applyFont="1" applyBorder="1"/>
    <xf numFmtId="2" fontId="0" fillId="0" borderId="18" xfId="1" applyNumberFormat="1" applyFon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0" fontId="0" fillId="14" borderId="0" xfId="0" applyFill="1"/>
    <xf numFmtId="165" fontId="0" fillId="14" borderId="0" xfId="0" applyNumberFormat="1" applyFill="1"/>
    <xf numFmtId="0" fontId="0" fillId="0" borderId="0" xfId="0" quotePrefix="1"/>
    <xf numFmtId="0" fontId="0" fillId="15" borderId="0" xfId="0" applyFill="1"/>
    <xf numFmtId="165" fontId="0" fillId="15" borderId="0" xfId="0" applyNumberFormat="1" applyFill="1"/>
    <xf numFmtId="0" fontId="0" fillId="16" borderId="0" xfId="0" applyFill="1"/>
    <xf numFmtId="2" fontId="0" fillId="16" borderId="0" xfId="0" applyNumberFormat="1" applyFill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9" fontId="0" fillId="0" borderId="0" xfId="1" applyFont="1" applyBorder="1"/>
    <xf numFmtId="1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0" fillId="0" borderId="24" xfId="0" applyBorder="1"/>
    <xf numFmtId="165" fontId="0" fillId="0" borderId="19" xfId="0" applyNumberFormat="1" applyBorder="1"/>
    <xf numFmtId="10" fontId="0" fillId="0" borderId="19" xfId="1" applyNumberFormat="1" applyFont="1" applyBorder="1"/>
    <xf numFmtId="2" fontId="0" fillId="0" borderId="19" xfId="1" applyNumberFormat="1" applyFont="1" applyBorder="1"/>
    <xf numFmtId="165" fontId="0" fillId="0" borderId="25" xfId="0" applyNumberFormat="1" applyBorder="1"/>
    <xf numFmtId="165" fontId="0" fillId="0" borderId="24" xfId="0" applyNumberFormat="1" applyBorder="1"/>
    <xf numFmtId="0" fontId="0" fillId="11" borderId="5" xfId="0" applyFill="1" applyBorder="1"/>
    <xf numFmtId="0" fontId="0" fillId="8" borderId="6" xfId="0" applyFill="1" applyBorder="1"/>
    <xf numFmtId="0" fontId="0" fillId="11" borderId="6" xfId="0" applyFill="1" applyBorder="1"/>
    <xf numFmtId="0" fontId="0" fillId="11" borderId="7" xfId="0" applyFill="1" applyBorder="1"/>
    <xf numFmtId="0" fontId="0" fillId="3" borderId="5" xfId="0" applyFill="1" applyBorder="1"/>
    <xf numFmtId="0" fontId="0" fillId="4" borderId="6" xfId="0" applyFill="1" applyBorder="1"/>
    <xf numFmtId="0" fontId="0" fillId="3" borderId="6" xfId="0" applyFill="1" applyBorder="1"/>
    <xf numFmtId="0" fontId="0" fillId="3" borderId="7" xfId="0" applyFill="1" applyBorder="1"/>
    <xf numFmtId="0" fontId="0" fillId="6" borderId="5" xfId="0" applyFill="1" applyBorder="1"/>
    <xf numFmtId="0" fontId="0" fillId="13" borderId="6" xfId="0" applyFill="1" applyBorder="1"/>
    <xf numFmtId="0" fontId="0" fillId="13" borderId="7" xfId="0" applyFill="1" applyBorder="1"/>
    <xf numFmtId="165" fontId="0" fillId="0" borderId="0" xfId="0" applyNumberFormat="1" applyFill="1" applyProtection="1">
      <protection hidden="1"/>
    </xf>
    <xf numFmtId="0" fontId="0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1" fillId="5" borderId="17" xfId="0" applyFont="1" applyFill="1" applyBorder="1"/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0" fillId="17" borderId="26" xfId="0" applyFill="1" applyBorder="1"/>
    <xf numFmtId="0" fontId="0" fillId="17" borderId="27" xfId="0" applyFill="1" applyBorder="1" applyProtection="1">
      <protection hidden="1"/>
    </xf>
    <xf numFmtId="0" fontId="0" fillId="17" borderId="28" xfId="0" applyFill="1" applyBorder="1" applyAlignment="1">
      <alignment vertical="center" wrapText="1"/>
    </xf>
    <xf numFmtId="0" fontId="0" fillId="17" borderId="29" xfId="0" applyFill="1" applyBorder="1"/>
    <xf numFmtId="165" fontId="0" fillId="17" borderId="0" xfId="0" applyNumberFormat="1" applyFill="1" applyBorder="1" applyProtection="1">
      <protection hidden="1"/>
    </xf>
    <xf numFmtId="1" fontId="0" fillId="17" borderId="30" xfId="0" applyNumberFormat="1" applyFill="1" applyBorder="1"/>
    <xf numFmtId="0" fontId="0" fillId="17" borderId="30" xfId="0" applyFill="1" applyBorder="1" applyAlignment="1"/>
    <xf numFmtId="0" fontId="0" fillId="17" borderId="31" xfId="0" applyFill="1" applyBorder="1"/>
    <xf numFmtId="165" fontId="0" fillId="17" borderId="32" xfId="0" applyNumberFormat="1" applyFill="1" applyBorder="1" applyProtection="1">
      <protection hidden="1"/>
    </xf>
    <xf numFmtId="9" fontId="0" fillId="17" borderId="33" xfId="1" applyFont="1" applyFill="1" applyBorder="1"/>
    <xf numFmtId="0" fontId="0" fillId="3" borderId="26" xfId="0" applyFill="1" applyBorder="1"/>
    <xf numFmtId="165" fontId="0" fillId="3" borderId="27" xfId="0" applyNumberFormat="1" applyFill="1" applyBorder="1" applyProtection="1">
      <protection hidden="1"/>
    </xf>
    <xf numFmtId="1" fontId="0" fillId="3" borderId="28" xfId="0" applyNumberFormat="1" applyFill="1" applyBorder="1"/>
    <xf numFmtId="0" fontId="0" fillId="3" borderId="31" xfId="0" applyFill="1" applyBorder="1"/>
    <xf numFmtId="165" fontId="0" fillId="3" borderId="32" xfId="0" applyNumberFormat="1" applyFill="1" applyBorder="1" applyProtection="1">
      <protection hidden="1"/>
    </xf>
    <xf numFmtId="1" fontId="0" fillId="3" borderId="33" xfId="0" applyNumberFormat="1" applyFill="1" applyBorder="1" applyAlignment="1">
      <alignment wrapText="1"/>
    </xf>
    <xf numFmtId="0" fontId="0" fillId="18" borderId="26" xfId="0" applyFill="1" applyBorder="1"/>
    <xf numFmtId="2" fontId="0" fillId="18" borderId="27" xfId="0" applyNumberFormat="1" applyFill="1" applyBorder="1" applyProtection="1">
      <protection hidden="1"/>
    </xf>
    <xf numFmtId="1" fontId="0" fillId="18" borderId="28" xfId="0" applyNumberFormat="1" applyFill="1" applyBorder="1"/>
    <xf numFmtId="0" fontId="0" fillId="18" borderId="29" xfId="0" applyFill="1" applyBorder="1"/>
    <xf numFmtId="2" fontId="0" fillId="18" borderId="0" xfId="0" applyNumberFormat="1" applyFill="1" applyBorder="1" applyProtection="1">
      <protection hidden="1"/>
    </xf>
    <xf numFmtId="0" fontId="0" fillId="18" borderId="30" xfId="0" applyFill="1" applyBorder="1" applyAlignment="1">
      <alignment wrapText="1"/>
    </xf>
    <xf numFmtId="0" fontId="0" fillId="18" borderId="31" xfId="0" applyFill="1" applyBorder="1"/>
    <xf numFmtId="2" fontId="0" fillId="18" borderId="32" xfId="0" applyNumberFormat="1" applyFill="1" applyBorder="1" applyProtection="1">
      <protection hidden="1"/>
    </xf>
    <xf numFmtId="0" fontId="0" fillId="18" borderId="33" xfId="0" applyFill="1" applyBorder="1"/>
    <xf numFmtId="0" fontId="0" fillId="6" borderId="26" xfId="0" applyFill="1" applyBorder="1"/>
    <xf numFmtId="165" fontId="0" fillId="6" borderId="27" xfId="0" applyNumberFormat="1" applyFill="1" applyBorder="1" applyProtection="1">
      <protection hidden="1"/>
    </xf>
    <xf numFmtId="164" fontId="0" fillId="6" borderId="28" xfId="0" applyNumberFormat="1" applyFill="1" applyBorder="1"/>
    <xf numFmtId="0" fontId="0" fillId="6" borderId="29" xfId="0" applyFill="1" applyBorder="1"/>
    <xf numFmtId="165" fontId="0" fillId="6" borderId="0" xfId="0" applyNumberFormat="1" applyFill="1" applyBorder="1" applyProtection="1">
      <protection hidden="1"/>
    </xf>
    <xf numFmtId="164" fontId="0" fillId="6" borderId="30" xfId="0" applyNumberFormat="1" applyFill="1" applyBorder="1"/>
    <xf numFmtId="0" fontId="0" fillId="6" borderId="31" xfId="0" applyFill="1" applyBorder="1"/>
    <xf numFmtId="165" fontId="0" fillId="6" borderId="32" xfId="0" applyNumberFormat="1" applyFill="1" applyBorder="1" applyProtection="1">
      <protection hidden="1"/>
    </xf>
    <xf numFmtId="164" fontId="0" fillId="6" borderId="33" xfId="0" applyNumberFormat="1" applyFill="1" applyBorder="1"/>
    <xf numFmtId="0" fontId="0" fillId="11" borderId="26" xfId="0" applyFill="1" applyBorder="1"/>
    <xf numFmtId="165" fontId="0" fillId="11" borderId="27" xfId="0" applyNumberFormat="1" applyFill="1" applyBorder="1" applyProtection="1">
      <protection hidden="1"/>
    </xf>
    <xf numFmtId="164" fontId="0" fillId="11" borderId="28" xfId="0" applyNumberFormat="1" applyFill="1" applyBorder="1"/>
    <xf numFmtId="0" fontId="0" fillId="11" borderId="29" xfId="0" applyFill="1" applyBorder="1"/>
    <xf numFmtId="165" fontId="0" fillId="11" borderId="0" xfId="0" applyNumberFormat="1" applyFill="1" applyBorder="1" applyProtection="1">
      <protection hidden="1"/>
    </xf>
    <xf numFmtId="164" fontId="0" fillId="11" borderId="30" xfId="0" applyNumberFormat="1" applyFill="1" applyBorder="1"/>
    <xf numFmtId="0" fontId="0" fillId="11" borderId="31" xfId="0" applyFill="1" applyBorder="1"/>
    <xf numFmtId="165" fontId="0" fillId="11" borderId="32" xfId="0" applyNumberFormat="1" applyFill="1" applyBorder="1" applyProtection="1">
      <protection hidden="1"/>
    </xf>
    <xf numFmtId="164" fontId="0" fillId="11" borderId="33" xfId="0" applyNumberFormat="1" applyFill="1" applyBorder="1"/>
    <xf numFmtId="0" fontId="0" fillId="5" borderId="26" xfId="0" applyFill="1" applyBorder="1"/>
    <xf numFmtId="2" fontId="0" fillId="5" borderId="27" xfId="0" applyNumberFormat="1" applyFill="1" applyBorder="1" applyProtection="1">
      <protection hidden="1"/>
    </xf>
    <xf numFmtId="0" fontId="0" fillId="5" borderId="28" xfId="0" applyFill="1" applyBorder="1"/>
    <xf numFmtId="0" fontId="0" fillId="5" borderId="29" xfId="0" applyFill="1" applyBorder="1"/>
    <xf numFmtId="2" fontId="0" fillId="5" borderId="0" xfId="0" applyNumberFormat="1" applyFill="1" applyBorder="1" applyProtection="1">
      <protection hidden="1"/>
    </xf>
    <xf numFmtId="164" fontId="0" fillId="5" borderId="30" xfId="0" applyNumberFormat="1" applyFill="1" applyBorder="1"/>
    <xf numFmtId="0" fontId="0" fillId="5" borderId="31" xfId="0" applyFill="1" applyBorder="1"/>
    <xf numFmtId="2" fontId="0" fillId="5" borderId="32" xfId="0" applyNumberFormat="1" applyFill="1" applyBorder="1" applyProtection="1">
      <protection hidden="1"/>
    </xf>
    <xf numFmtId="164" fontId="0" fillId="5" borderId="33" xfId="0" applyNumberFormat="1" applyFill="1" applyBorder="1"/>
    <xf numFmtId="0" fontId="11" fillId="19" borderId="26" xfId="0" quotePrefix="1" applyFont="1" applyFill="1" applyBorder="1" applyAlignment="1">
      <alignment horizontal="center"/>
    </xf>
    <xf numFmtId="0" fontId="11" fillId="19" borderId="27" xfId="0" quotePrefix="1" applyFont="1" applyFill="1" applyBorder="1" applyAlignment="1">
      <alignment horizontal="center"/>
    </xf>
    <xf numFmtId="0" fontId="11" fillId="19" borderId="28" xfId="0" quotePrefix="1" applyFont="1" applyFill="1" applyBorder="1" applyAlignment="1">
      <alignment horizontal="center"/>
    </xf>
    <xf numFmtId="0" fontId="0" fillId="19" borderId="29" xfId="0" quotePrefix="1" applyFill="1" applyBorder="1"/>
    <xf numFmtId="0" fontId="0" fillId="19" borderId="0" xfId="0" applyFill="1" applyBorder="1"/>
    <xf numFmtId="0" fontId="0" fillId="19" borderId="30" xfId="0" applyFill="1" applyBorder="1"/>
    <xf numFmtId="0" fontId="9" fillId="19" borderId="29" xfId="0" quotePrefix="1" applyFont="1" applyFill="1" applyBorder="1"/>
    <xf numFmtId="0" fontId="0" fillId="19" borderId="29" xfId="0" applyFill="1" applyBorder="1"/>
    <xf numFmtId="0" fontId="0" fillId="19" borderId="29" xfId="0" quotePrefix="1" applyFill="1" applyBorder="1" applyAlignment="1"/>
    <xf numFmtId="0" fontId="0" fillId="19" borderId="0" xfId="0" quotePrefix="1" applyFill="1" applyBorder="1" applyAlignment="1"/>
    <xf numFmtId="0" fontId="0" fillId="19" borderId="31" xfId="0" applyFill="1" applyBorder="1"/>
    <xf numFmtId="0" fontId="0" fillId="19" borderId="32" xfId="0" applyFill="1" applyBorder="1"/>
    <xf numFmtId="0" fontId="0" fillId="19" borderId="33" xfId="0" applyFill="1" applyBorder="1"/>
    <xf numFmtId="0" fontId="0" fillId="17" borderId="26" xfId="0" quotePrefix="1" applyFill="1" applyBorder="1"/>
    <xf numFmtId="0" fontId="0" fillId="17" borderId="27" xfId="0" applyFill="1" applyBorder="1"/>
    <xf numFmtId="0" fontId="0" fillId="17" borderId="28" xfId="0" applyFill="1" applyBorder="1"/>
    <xf numFmtId="0" fontId="0" fillId="17" borderId="29" xfId="0" quotePrefix="1" applyFill="1" applyBorder="1"/>
    <xf numFmtId="0" fontId="0" fillId="17" borderId="0" xfId="0" applyFill="1" applyBorder="1"/>
    <xf numFmtId="0" fontId="0" fillId="17" borderId="30" xfId="0" applyFill="1" applyBorder="1"/>
    <xf numFmtId="0" fontId="0" fillId="17" borderId="31" xfId="0" quotePrefix="1" applyFill="1" applyBorder="1"/>
    <xf numFmtId="0" fontId="0" fillId="17" borderId="32" xfId="0" applyFill="1" applyBorder="1"/>
    <xf numFmtId="0" fontId="0" fillId="17" borderId="33" xfId="0" applyFill="1" applyBorder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Medium9"/>
  <colors>
    <mruColors>
      <color rgb="FFCC99FF"/>
      <color rgb="FFFF99FF"/>
      <color rgb="FFDEFF9B"/>
      <color rgb="FFCC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611118</xdr:colOff>
      <xdr:row>1</xdr:row>
      <xdr:rowOff>124812</xdr:rowOff>
    </xdr:from>
    <xdr:to>
      <xdr:col>11</xdr:col>
      <xdr:colOff>705109</xdr:colOff>
      <xdr:row>6</xdr:row>
      <xdr:rowOff>1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9D3F86DC-E7B1-40DD-963A-91C54268E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118" y="394140"/>
          <a:ext cx="1617991" cy="93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showGridLines="0" tabSelected="1" zoomScale="145" zoomScaleNormal="145" workbookViewId="0">
      <selection activeCell="C24" sqref="C24"/>
    </sheetView>
  </sheetViews>
  <sheetFormatPr defaultColWidth="11.42578125" defaultRowHeight="15" x14ac:dyDescent="0.25"/>
  <cols>
    <col min="1" max="1" width="2.28515625" customWidth="1"/>
  </cols>
  <sheetData>
    <row r="1" spans="2:12" s="108" customFormat="1" ht="21" x14ac:dyDescent="0.35">
      <c r="B1" s="107" t="s">
        <v>13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2:12" ht="23.25" x14ac:dyDescent="0.35">
      <c r="B3" s="106" t="s">
        <v>14</v>
      </c>
    </row>
    <row r="4" spans="2:12" x14ac:dyDescent="0.25">
      <c r="B4" s="40" t="s">
        <v>9</v>
      </c>
    </row>
    <row r="5" spans="2:12" x14ac:dyDescent="0.25">
      <c r="B5" s="40" t="s">
        <v>15</v>
      </c>
    </row>
    <row r="6" spans="2:12" x14ac:dyDescent="0.25">
      <c r="B6" s="40" t="s">
        <v>10</v>
      </c>
    </row>
    <row r="7" spans="2:12" ht="15.75" thickBot="1" x14ac:dyDescent="0.3"/>
    <row r="8" spans="2:12" x14ac:dyDescent="0.25">
      <c r="B8" s="175" t="s">
        <v>71</v>
      </c>
      <c r="C8" s="176"/>
      <c r="D8" s="176"/>
      <c r="E8" s="176"/>
      <c r="F8" s="176"/>
      <c r="G8" s="176"/>
      <c r="H8" s="176"/>
      <c r="I8" s="176"/>
      <c r="J8" s="176"/>
      <c r="K8" s="176"/>
      <c r="L8" s="177"/>
    </row>
    <row r="9" spans="2:12" x14ac:dyDescent="0.25">
      <c r="B9" s="178" t="s">
        <v>72</v>
      </c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2:12" ht="15.75" thickBot="1" x14ac:dyDescent="0.3">
      <c r="B10" s="181" t="s">
        <v>73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2:12" x14ac:dyDescent="0.25">
      <c r="B11" s="40"/>
    </row>
    <row r="12" spans="2:12" ht="15.75" thickBot="1" x14ac:dyDescent="0.3"/>
    <row r="13" spans="2:12" ht="26.25" x14ac:dyDescent="0.4">
      <c r="B13" s="162" t="s">
        <v>11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2:12" x14ac:dyDescent="0.25"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7"/>
    </row>
    <row r="15" spans="2:12" x14ac:dyDescent="0.25">
      <c r="B15" s="165" t="s">
        <v>62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2:12" x14ac:dyDescent="0.25">
      <c r="B16" s="165" t="s">
        <v>63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7"/>
    </row>
    <row r="17" spans="2:12" x14ac:dyDescent="0.25">
      <c r="B17" s="165" t="s">
        <v>64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7"/>
    </row>
    <row r="18" spans="2:12" x14ac:dyDescent="0.25"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7"/>
    </row>
    <row r="19" spans="2:12" x14ac:dyDescent="0.25">
      <c r="B19" s="168" t="s">
        <v>65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7"/>
    </row>
    <row r="20" spans="2:12" x14ac:dyDescent="0.25">
      <c r="B20" s="169"/>
      <c r="C20" s="166"/>
      <c r="D20" s="166"/>
      <c r="E20" s="166"/>
      <c r="F20" s="166"/>
      <c r="G20" s="166"/>
      <c r="H20" s="166"/>
      <c r="I20" s="166"/>
      <c r="J20" s="166"/>
      <c r="K20" s="166"/>
      <c r="L20" s="167"/>
    </row>
    <row r="21" spans="2:12" x14ac:dyDescent="0.25">
      <c r="B21" s="165" t="s">
        <v>66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x14ac:dyDescent="0.25">
      <c r="B22" s="165" t="s">
        <v>67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7"/>
    </row>
    <row r="23" spans="2:12" x14ac:dyDescent="0.25">
      <c r="B23" s="165" t="s">
        <v>68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x14ac:dyDescent="0.25">
      <c r="B24" s="165" t="s">
        <v>69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7"/>
    </row>
    <row r="25" spans="2:12" x14ac:dyDescent="0.25">
      <c r="B25" s="169"/>
      <c r="C25" s="166"/>
      <c r="D25" s="166"/>
      <c r="E25" s="166"/>
      <c r="F25" s="166"/>
      <c r="G25" s="166"/>
      <c r="H25" s="166"/>
      <c r="I25" s="166"/>
      <c r="J25" s="166"/>
      <c r="K25" s="166"/>
      <c r="L25" s="167"/>
    </row>
    <row r="26" spans="2:12" ht="36" customHeight="1" x14ac:dyDescent="0.25">
      <c r="B26" s="170" t="s">
        <v>70</v>
      </c>
      <c r="C26" s="171"/>
      <c r="D26" s="171"/>
      <c r="E26" s="171"/>
      <c r="F26" s="171"/>
      <c r="G26" s="171"/>
      <c r="H26" s="171"/>
      <c r="I26" s="171"/>
      <c r="J26" s="171"/>
      <c r="K26" s="166"/>
      <c r="L26" s="167"/>
    </row>
    <row r="27" spans="2:12" x14ac:dyDescent="0.25">
      <c r="B27" s="169"/>
      <c r="C27" s="166"/>
      <c r="D27" s="166"/>
      <c r="E27" s="166"/>
      <c r="F27" s="166"/>
      <c r="G27" s="166"/>
      <c r="H27" s="166"/>
      <c r="I27" s="166"/>
      <c r="J27" s="166"/>
      <c r="K27" s="166"/>
      <c r="L27" s="167"/>
    </row>
    <row r="28" spans="2:12" x14ac:dyDescent="0.25">
      <c r="B28" s="165" t="s">
        <v>78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7"/>
    </row>
    <row r="29" spans="2:12" ht="15.75" thickBot="1" x14ac:dyDescent="0.3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4"/>
    </row>
  </sheetData>
  <sheetProtection algorithmName="SHA-512" hashValue="zJ6EODeJst3mG9oGuWbi8/fGiykOZ/9a2i02Ei+kXAP2YxjZTEPcXLODjWdOnvBFymXuUDGSI765FbpjTyxRRw==" saltValue="WP8M0yxvB2QC3sPXxDTYmg==" spinCount="100000" sheet="1" objects="1" scenarios="1"/>
  <mergeCells count="2">
    <mergeCell ref="B1:L1"/>
    <mergeCell ref="B13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showGridLines="0" zoomScale="115" zoomScaleNormal="115" workbookViewId="0">
      <selection activeCell="B16" sqref="B16:C16"/>
    </sheetView>
  </sheetViews>
  <sheetFormatPr defaultColWidth="11.5703125" defaultRowHeight="15" x14ac:dyDescent="0.25"/>
  <cols>
    <col min="1" max="1" width="14.7109375" style="74" customWidth="1"/>
    <col min="2" max="11" width="14.42578125" style="74" customWidth="1"/>
    <col min="12" max="16384" width="11.5703125" style="74"/>
  </cols>
  <sheetData>
    <row r="1" spans="1:11" ht="9" customHeight="1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 customHeight="1" thickBot="1" x14ac:dyDescent="0.3">
      <c r="A2" s="97" t="s">
        <v>16</v>
      </c>
      <c r="B2" s="98"/>
      <c r="C2" s="98"/>
      <c r="D2" s="98"/>
      <c r="E2" s="98"/>
      <c r="F2" s="98"/>
      <c r="G2" s="99"/>
      <c r="H2" s="100" t="s">
        <v>7</v>
      </c>
      <c r="I2" s="101"/>
      <c r="J2" s="102"/>
      <c r="K2" s="103"/>
    </row>
    <row r="3" spans="1:11" ht="9" customHeight="1" thickBo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6" customHeight="1" thickBot="1" x14ac:dyDescent="0.3">
      <c r="A4" s="75" t="s">
        <v>0</v>
      </c>
      <c r="B4" s="95"/>
      <c r="C4" s="96"/>
      <c r="D4" s="95"/>
      <c r="E4" s="96"/>
      <c r="F4" s="95"/>
      <c r="G4" s="96"/>
      <c r="H4" s="95"/>
      <c r="I4" s="96"/>
      <c r="J4" s="95"/>
      <c r="K4" s="96"/>
    </row>
    <row r="5" spans="1:11" ht="27.75" x14ac:dyDescent="0.25">
      <c r="A5" s="76" t="s">
        <v>17</v>
      </c>
      <c r="B5" s="91"/>
      <c r="C5" s="92"/>
      <c r="D5" s="91"/>
      <c r="E5" s="92"/>
      <c r="F5" s="91"/>
      <c r="G5" s="92"/>
      <c r="H5" s="91"/>
      <c r="I5" s="92"/>
      <c r="J5" s="91"/>
      <c r="K5" s="92"/>
    </row>
    <row r="6" spans="1:11" ht="15" customHeight="1" x14ac:dyDescent="0.25">
      <c r="A6" s="89" t="s">
        <v>2</v>
      </c>
      <c r="B6" s="77" t="s">
        <v>5</v>
      </c>
      <c r="C6" s="78" t="s">
        <v>6</v>
      </c>
      <c r="D6" s="77" t="s">
        <v>5</v>
      </c>
      <c r="E6" s="78" t="s">
        <v>6</v>
      </c>
      <c r="F6" s="77" t="s">
        <v>5</v>
      </c>
      <c r="G6" s="78" t="s">
        <v>6</v>
      </c>
      <c r="H6" s="77" t="s">
        <v>5</v>
      </c>
      <c r="I6" s="78" t="s">
        <v>6</v>
      </c>
      <c r="J6" s="77" t="s">
        <v>5</v>
      </c>
      <c r="K6" s="79" t="s">
        <v>6</v>
      </c>
    </row>
    <row r="7" spans="1:11" ht="23.45" customHeight="1" x14ac:dyDescent="0.25">
      <c r="A7" s="90"/>
      <c r="B7" s="53"/>
      <c r="C7" s="6"/>
      <c r="D7" s="53"/>
      <c r="E7" s="6"/>
      <c r="F7" s="53"/>
      <c r="G7" s="6"/>
      <c r="H7" s="53"/>
      <c r="I7" s="6"/>
      <c r="J7" s="53"/>
      <c r="K7" s="7"/>
    </row>
    <row r="8" spans="1:11" ht="30.75" customHeight="1" x14ac:dyDescent="0.25">
      <c r="A8" s="80" t="s">
        <v>3</v>
      </c>
      <c r="B8" s="93"/>
      <c r="C8" s="94"/>
      <c r="D8" s="87"/>
      <c r="E8" s="88"/>
      <c r="F8" s="87"/>
      <c r="G8" s="88"/>
      <c r="H8" s="87"/>
      <c r="I8" s="88"/>
      <c r="J8" s="87"/>
      <c r="K8" s="88"/>
    </row>
    <row r="9" spans="1:11" ht="57" customHeight="1" thickBot="1" x14ac:dyDescent="0.3">
      <c r="A9" s="2" t="s">
        <v>1</v>
      </c>
      <c r="B9" s="85"/>
      <c r="C9" s="86"/>
      <c r="D9" s="85"/>
      <c r="E9" s="86"/>
      <c r="F9" s="85"/>
      <c r="G9" s="86"/>
      <c r="H9" s="85"/>
      <c r="I9" s="86"/>
      <c r="J9" s="85"/>
      <c r="K9" s="86"/>
    </row>
    <row r="10" spans="1:11" ht="27.75" x14ac:dyDescent="0.25">
      <c r="A10" s="76" t="s">
        <v>17</v>
      </c>
      <c r="B10" s="91"/>
      <c r="C10" s="92"/>
      <c r="D10" s="91"/>
      <c r="E10" s="92"/>
      <c r="F10" s="91"/>
      <c r="G10" s="92"/>
      <c r="H10" s="91"/>
      <c r="I10" s="92"/>
      <c r="J10" s="91"/>
      <c r="K10" s="92"/>
    </row>
    <row r="11" spans="1:11" ht="15" customHeight="1" x14ac:dyDescent="0.25">
      <c r="A11" s="89" t="s">
        <v>2</v>
      </c>
      <c r="B11" s="77" t="s">
        <v>5</v>
      </c>
      <c r="C11" s="78" t="s">
        <v>6</v>
      </c>
      <c r="D11" s="77" t="s">
        <v>5</v>
      </c>
      <c r="E11" s="78" t="s">
        <v>6</v>
      </c>
      <c r="F11" s="77" t="s">
        <v>5</v>
      </c>
      <c r="G11" s="78" t="s">
        <v>6</v>
      </c>
      <c r="H11" s="77" t="s">
        <v>5</v>
      </c>
      <c r="I11" s="78" t="s">
        <v>6</v>
      </c>
      <c r="J11" s="77" t="s">
        <v>5</v>
      </c>
      <c r="K11" s="79" t="s">
        <v>6</v>
      </c>
    </row>
    <row r="12" spans="1:11" ht="23.45" customHeight="1" x14ac:dyDescent="0.25">
      <c r="A12" s="90"/>
      <c r="B12" s="53"/>
      <c r="C12" s="6"/>
      <c r="D12" s="53"/>
      <c r="E12" s="6"/>
      <c r="F12" s="53"/>
      <c r="G12" s="6"/>
      <c r="H12" s="53"/>
      <c r="I12" s="6"/>
      <c r="J12" s="53"/>
      <c r="K12" s="7"/>
    </row>
    <row r="13" spans="1:11" ht="30.75" customHeight="1" x14ac:dyDescent="0.25">
      <c r="A13" s="80" t="s">
        <v>3</v>
      </c>
      <c r="B13" s="87"/>
      <c r="C13" s="88"/>
      <c r="D13" s="87"/>
      <c r="E13" s="88"/>
      <c r="F13" s="87"/>
      <c r="G13" s="88"/>
      <c r="H13" s="87"/>
      <c r="I13" s="88"/>
      <c r="J13" s="87"/>
      <c r="K13" s="88"/>
    </row>
    <row r="14" spans="1:11" ht="57" customHeight="1" thickBot="1" x14ac:dyDescent="0.3">
      <c r="A14" s="2" t="s">
        <v>1</v>
      </c>
      <c r="B14" s="85"/>
      <c r="C14" s="86"/>
      <c r="D14" s="85"/>
      <c r="E14" s="86"/>
      <c r="F14" s="85"/>
      <c r="G14" s="86"/>
      <c r="H14" s="85"/>
      <c r="I14" s="86"/>
      <c r="J14" s="85"/>
      <c r="K14" s="86"/>
    </row>
    <row r="15" spans="1:11" ht="15.75" thickBot="1" x14ac:dyDescent="0.3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30.6" customHeight="1" x14ac:dyDescent="0.25">
      <c r="A16" s="81" t="s">
        <v>4</v>
      </c>
      <c r="B16" s="104"/>
      <c r="C16" s="105"/>
      <c r="D16" s="104"/>
      <c r="E16" s="105"/>
      <c r="F16" s="104"/>
      <c r="G16" s="105"/>
      <c r="H16" s="104"/>
      <c r="I16" s="105"/>
      <c r="J16" s="104"/>
      <c r="K16" s="105"/>
    </row>
    <row r="17" spans="1:11" ht="57" customHeight="1" thickBot="1" x14ac:dyDescent="0.3">
      <c r="A17" s="2" t="s">
        <v>1</v>
      </c>
      <c r="B17" s="85"/>
      <c r="C17" s="86"/>
      <c r="D17" s="85"/>
      <c r="E17" s="86"/>
      <c r="F17" s="85"/>
      <c r="G17" s="86"/>
      <c r="H17" s="85"/>
      <c r="I17" s="86"/>
      <c r="J17" s="85"/>
      <c r="K17" s="86"/>
    </row>
    <row r="18" spans="1:11" x14ac:dyDescent="0.25">
      <c r="A18" s="82" t="s">
        <v>19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x14ac:dyDescent="0.25">
      <c r="A19" s="83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sheetProtection algorithmName="SHA-512" hashValue="+f3KIzYc61tMDPTQGI9QJ02D8O42GVgGjdYMl5o0DmmLczgqRrWmBJ/hfju0u5yU/rLBidyzC9JKN42317+u3A==" saltValue="8qzWmdbsk98/fxku22khEQ==" spinCount="100000" sheet="1" objects="1" scenarios="1"/>
  <mergeCells count="50">
    <mergeCell ref="B17:C17"/>
    <mergeCell ref="B16:C16"/>
    <mergeCell ref="F16:G16"/>
    <mergeCell ref="F17:G17"/>
    <mergeCell ref="D17:E17"/>
    <mergeCell ref="D16:E16"/>
    <mergeCell ref="J17:K17"/>
    <mergeCell ref="J16:K16"/>
    <mergeCell ref="H17:I17"/>
    <mergeCell ref="H16:I16"/>
    <mergeCell ref="J13:K13"/>
    <mergeCell ref="J14:K14"/>
    <mergeCell ref="A2:G2"/>
    <mergeCell ref="H2:I2"/>
    <mergeCell ref="J2:K2"/>
    <mergeCell ref="J4:K4"/>
    <mergeCell ref="J5:K5"/>
    <mergeCell ref="H4:I4"/>
    <mergeCell ref="H5:I5"/>
    <mergeCell ref="B4:C4"/>
    <mergeCell ref="B5:C5"/>
    <mergeCell ref="F13:G13"/>
    <mergeCell ref="F14:G14"/>
    <mergeCell ref="H8:I8"/>
    <mergeCell ref="H9:I9"/>
    <mergeCell ref="H10:I10"/>
    <mergeCell ref="H13:I13"/>
    <mergeCell ref="H14:I14"/>
    <mergeCell ref="F9:G9"/>
    <mergeCell ref="F10:G10"/>
    <mergeCell ref="J8:K8"/>
    <mergeCell ref="J9:K9"/>
    <mergeCell ref="J10:K10"/>
    <mergeCell ref="D4:E4"/>
    <mergeCell ref="D5:E5"/>
    <mergeCell ref="F4:G4"/>
    <mergeCell ref="F5:G5"/>
    <mergeCell ref="F8:G8"/>
    <mergeCell ref="B14:C14"/>
    <mergeCell ref="B13:C13"/>
    <mergeCell ref="B9:C9"/>
    <mergeCell ref="D8:E8"/>
    <mergeCell ref="A6:A7"/>
    <mergeCell ref="D9:E9"/>
    <mergeCell ref="D10:E10"/>
    <mergeCell ref="D13:E13"/>
    <mergeCell ref="D14:E14"/>
    <mergeCell ref="B8:C8"/>
    <mergeCell ref="A11:A12"/>
    <mergeCell ref="B10:C10"/>
  </mergeCells>
  <dataValidations count="1">
    <dataValidation type="list" allowBlank="1" showInputMessage="1" showErrorMessage="1" sqref="B5 B10 D10 D5 F10 F5 H10 H5 J10 J5" xr:uid="{00000000-0002-0000-0100-000000000000}">
      <formula1>tipusapat</formula1>
    </dataValidation>
  </dataValidations>
  <pageMargins left="0.39370078740157483" right="0.23622047244094491" top="0.43307086614173229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7"/>
  <sheetViews>
    <sheetView showGridLines="0" zoomScale="130" zoomScaleNormal="130" workbookViewId="0">
      <selection activeCell="B19" sqref="B19"/>
    </sheetView>
  </sheetViews>
  <sheetFormatPr defaultColWidth="11.42578125" defaultRowHeight="15" x14ac:dyDescent="0.25"/>
  <cols>
    <col min="1" max="1" width="4" customWidth="1"/>
    <col min="2" max="2" width="72.7109375" customWidth="1"/>
    <col min="3" max="8" width="12.7109375" customWidth="1"/>
  </cols>
  <sheetData>
    <row r="1" spans="2:9" ht="31.5" x14ac:dyDescent="0.5">
      <c r="B1" s="109" t="s">
        <v>12</v>
      </c>
      <c r="C1" s="109"/>
      <c r="D1" s="109"/>
    </row>
    <row r="2" spans="2:9" ht="15.75" thickBot="1" x14ac:dyDescent="0.3"/>
    <row r="3" spans="2:9" x14ac:dyDescent="0.25">
      <c r="B3" s="110" t="s">
        <v>8</v>
      </c>
      <c r="C3" s="111">
        <f>'Calculs intermediaris'!$B$23</f>
        <v>0</v>
      </c>
      <c r="D3" s="112" t="s">
        <v>75</v>
      </c>
      <c r="E3" s="46"/>
      <c r="F3" s="45"/>
      <c r="G3" s="46"/>
      <c r="H3" s="45"/>
      <c r="I3" s="9"/>
    </row>
    <row r="4" spans="2:9" x14ac:dyDescent="0.25">
      <c r="B4" s="113" t="s">
        <v>20</v>
      </c>
      <c r="C4" s="114" t="e">
        <f>'Calculs intermediaris'!$B$24</f>
        <v>#DIV/0!</v>
      </c>
      <c r="D4" s="115" t="s">
        <v>75</v>
      </c>
      <c r="E4" s="47"/>
      <c r="F4" s="9"/>
      <c r="G4" s="9"/>
      <c r="H4" s="9"/>
      <c r="I4" s="9"/>
    </row>
    <row r="5" spans="2:9" x14ac:dyDescent="0.25">
      <c r="B5" s="113" t="s">
        <v>21</v>
      </c>
      <c r="C5" s="114">
        <f>'Calculs intermediaris'!$B$25</f>
        <v>0</v>
      </c>
      <c r="D5" s="116" t="s">
        <v>77</v>
      </c>
      <c r="E5" s="48"/>
      <c r="F5" s="9"/>
      <c r="G5" s="9"/>
      <c r="H5" s="9"/>
      <c r="I5" s="9"/>
    </row>
    <row r="6" spans="2:9" ht="15.75" thickBot="1" x14ac:dyDescent="0.3">
      <c r="B6" s="117" t="s">
        <v>22</v>
      </c>
      <c r="C6" s="118">
        <f>'Calculs intermediaris'!$B$26</f>
        <v>0</v>
      </c>
      <c r="D6" s="119" t="s">
        <v>74</v>
      </c>
      <c r="E6" s="50"/>
      <c r="F6" s="9"/>
      <c r="G6" s="9"/>
      <c r="H6" s="9"/>
      <c r="I6" s="9"/>
    </row>
    <row r="7" spans="2:9" ht="15.75" thickBot="1" x14ac:dyDescent="0.3">
      <c r="B7" s="11"/>
      <c r="C7" s="72"/>
      <c r="D7" s="50"/>
      <c r="E7" s="50"/>
      <c r="F7" s="9"/>
      <c r="G7" s="9"/>
      <c r="H7" s="9"/>
      <c r="I7" s="9"/>
    </row>
    <row r="8" spans="2:9" x14ac:dyDescent="0.25">
      <c r="B8" s="120" t="s">
        <v>23</v>
      </c>
      <c r="C8" s="121" t="e">
        <f>'Calculs intermediaris'!$B$28</f>
        <v>#DIV/0!</v>
      </c>
      <c r="D8" s="122" t="s">
        <v>74</v>
      </c>
      <c r="E8" s="47"/>
      <c r="F8" s="9"/>
      <c r="G8" s="9"/>
      <c r="H8" s="9"/>
      <c r="I8" s="9"/>
    </row>
    <row r="9" spans="2:9" ht="15.75" thickBot="1" x14ac:dyDescent="0.3">
      <c r="B9" s="123" t="s">
        <v>24</v>
      </c>
      <c r="C9" s="124" t="e">
        <f>'Calculs intermediaris'!$B$29</f>
        <v>#DIV/0!</v>
      </c>
      <c r="D9" s="125" t="s">
        <v>74</v>
      </c>
      <c r="E9" s="47"/>
      <c r="F9" s="49"/>
      <c r="G9" s="9"/>
      <c r="H9" s="49"/>
      <c r="I9" s="9"/>
    </row>
    <row r="10" spans="2:9" ht="15.75" thickBot="1" x14ac:dyDescent="0.3">
      <c r="B10" s="11"/>
      <c r="C10" s="54"/>
      <c r="D10" s="51"/>
      <c r="E10" s="47"/>
      <c r="F10" s="49"/>
      <c r="G10" s="9"/>
      <c r="H10" s="49"/>
      <c r="I10" s="9"/>
    </row>
    <row r="11" spans="2:9" x14ac:dyDescent="0.25">
      <c r="B11" s="126" t="s">
        <v>25</v>
      </c>
      <c r="C11" s="127">
        <f>'Calculs intermediaris'!$B$31</f>
        <v>0</v>
      </c>
      <c r="D11" s="128" t="s">
        <v>76</v>
      </c>
      <c r="E11" s="47"/>
      <c r="F11" s="9"/>
      <c r="G11" s="9"/>
      <c r="H11" s="9"/>
      <c r="I11" s="9"/>
    </row>
    <row r="12" spans="2:9" x14ac:dyDescent="0.25">
      <c r="B12" s="129" t="s">
        <v>26</v>
      </c>
      <c r="C12" s="130" t="e">
        <f>'Calculs intermediaris'!$B$32</f>
        <v>#DIV/0!</v>
      </c>
      <c r="D12" s="131" t="s">
        <v>76</v>
      </c>
      <c r="E12" s="9"/>
      <c r="F12" s="49"/>
      <c r="G12" s="9"/>
      <c r="H12" s="49"/>
      <c r="I12" s="9"/>
    </row>
    <row r="13" spans="2:9" ht="15.75" thickBot="1" x14ac:dyDescent="0.3">
      <c r="B13" s="132" t="s">
        <v>27</v>
      </c>
      <c r="C13" s="133" t="e">
        <f>'Calculs intermediaris'!$B$33</f>
        <v>#DIV/0!</v>
      </c>
      <c r="D13" s="134" t="s">
        <v>76</v>
      </c>
      <c r="E13" s="9"/>
      <c r="F13" s="9"/>
      <c r="G13" s="9"/>
      <c r="H13" s="9"/>
      <c r="I13" s="9"/>
    </row>
    <row r="14" spans="2:9" ht="15.75" thickBot="1" x14ac:dyDescent="0.3">
      <c r="B14" s="11"/>
      <c r="C14" s="54"/>
      <c r="D14" s="52"/>
      <c r="E14" s="9"/>
      <c r="F14" s="9"/>
      <c r="G14" s="9"/>
      <c r="H14" s="9"/>
      <c r="I14" s="9"/>
    </row>
    <row r="15" spans="2:9" x14ac:dyDescent="0.25">
      <c r="B15" s="135" t="s">
        <v>28</v>
      </c>
      <c r="C15" s="136">
        <f>'Calculs intermediaris'!$B$35</f>
        <v>0</v>
      </c>
      <c r="D15" s="137" t="s">
        <v>74</v>
      </c>
      <c r="E15" s="52"/>
      <c r="F15" s="9"/>
      <c r="G15" s="9"/>
      <c r="H15" s="9"/>
      <c r="I15" s="9"/>
    </row>
    <row r="16" spans="2:9" x14ac:dyDescent="0.25">
      <c r="B16" s="138" t="s">
        <v>29</v>
      </c>
      <c r="C16" s="139">
        <f>'Calculs intermediaris'!$B$36</f>
        <v>0</v>
      </c>
      <c r="D16" s="140" t="s">
        <v>74</v>
      </c>
      <c r="E16" s="52"/>
      <c r="F16" s="9"/>
      <c r="G16" s="9"/>
      <c r="H16" s="9"/>
      <c r="I16" s="9"/>
    </row>
    <row r="17" spans="2:5" ht="15.75" thickBot="1" x14ac:dyDescent="0.3">
      <c r="B17" s="141" t="s">
        <v>30</v>
      </c>
      <c r="C17" s="142" t="e">
        <f>'Calculs intermediaris'!$B$37</f>
        <v>#DIV/0!</v>
      </c>
      <c r="D17" s="143" t="s">
        <v>74</v>
      </c>
      <c r="E17" s="3"/>
    </row>
    <row r="18" spans="2:5" ht="15.75" thickBot="1" x14ac:dyDescent="0.3">
      <c r="B18" s="11"/>
      <c r="C18" s="54"/>
      <c r="D18" s="3"/>
    </row>
    <row r="19" spans="2:5" x14ac:dyDescent="0.25">
      <c r="B19" s="144" t="s">
        <v>31</v>
      </c>
      <c r="C19" s="145" t="e">
        <f>'Calculs intermediaris'!$B$39</f>
        <v>#DIV/0!</v>
      </c>
      <c r="D19" s="146" t="s">
        <v>74</v>
      </c>
    </row>
    <row r="20" spans="2:5" x14ac:dyDescent="0.25">
      <c r="B20" s="147" t="s">
        <v>32</v>
      </c>
      <c r="C20" s="148" t="e">
        <f>'Calculs intermediaris'!$B$40</f>
        <v>#DIV/0!</v>
      </c>
      <c r="D20" s="149" t="s">
        <v>74</v>
      </c>
    </row>
    <row r="21" spans="2:5" x14ac:dyDescent="0.25">
      <c r="B21" s="147" t="s">
        <v>33</v>
      </c>
      <c r="C21" s="148" t="e">
        <f>'Calculs intermediaris'!$B$41</f>
        <v>#DIV/0!</v>
      </c>
      <c r="D21" s="149" t="s">
        <v>74</v>
      </c>
    </row>
    <row r="22" spans="2:5" ht="15.75" thickBot="1" x14ac:dyDescent="0.3">
      <c r="B22" s="150" t="s">
        <v>34</v>
      </c>
      <c r="C22" s="151" t="e">
        <f>'Calculs intermediaris'!$B$42</f>
        <v>#DIV/0!</v>
      </c>
      <c r="D22" s="152" t="s">
        <v>74</v>
      </c>
    </row>
    <row r="23" spans="2:5" ht="15.75" thickBot="1" x14ac:dyDescent="0.3">
      <c r="B23" s="11"/>
      <c r="C23" s="54"/>
    </row>
    <row r="24" spans="2:5" x14ac:dyDescent="0.25">
      <c r="B24" s="153" t="s">
        <v>35</v>
      </c>
      <c r="C24" s="154" t="e">
        <f>'Calculs intermediaris'!$B$44</f>
        <v>#DIV/0!</v>
      </c>
      <c r="D24" s="155" t="s">
        <v>76</v>
      </c>
    </row>
    <row r="25" spans="2:5" x14ac:dyDescent="0.25">
      <c r="B25" s="156" t="s">
        <v>36</v>
      </c>
      <c r="C25" s="157" t="e">
        <f>'Calculs intermediaris'!$B$45</f>
        <v>#DIV/0!</v>
      </c>
      <c r="D25" s="158" t="s">
        <v>76</v>
      </c>
    </row>
    <row r="26" spans="2:5" x14ac:dyDescent="0.25">
      <c r="B26" s="156" t="s">
        <v>37</v>
      </c>
      <c r="C26" s="157" t="e">
        <f>'Calculs intermediaris'!$B$46</f>
        <v>#DIV/0!</v>
      </c>
      <c r="D26" s="158" t="s">
        <v>76</v>
      </c>
    </row>
    <row r="27" spans="2:5" ht="15.75" thickBot="1" x14ac:dyDescent="0.3">
      <c r="B27" s="159" t="s">
        <v>38</v>
      </c>
      <c r="C27" s="160" t="e">
        <f>'Calculs intermediaris'!$B$47</f>
        <v>#DIV/0!</v>
      </c>
      <c r="D27" s="161" t="s">
        <v>76</v>
      </c>
    </row>
  </sheetData>
  <sheetProtection algorithmName="SHA-512" hashValue="QNqA7HVBh4OBavNv/+o9g3hkQbQXTpRHyChqDtt5oyVsQdor6537+ciJ22gtYCwEPH+H/ZdnkAtj2NCOtgS27Q==" saltValue="gEd7LWrVpv7i2URWPfqjmw==" spinCount="100000"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M73"/>
  <sheetViews>
    <sheetView topLeftCell="A16" zoomScale="115" zoomScaleNormal="115" workbookViewId="0">
      <selection activeCell="D32" sqref="D32"/>
    </sheetView>
  </sheetViews>
  <sheetFormatPr defaultColWidth="11.42578125" defaultRowHeight="15" x14ac:dyDescent="0.25"/>
  <cols>
    <col min="1" max="1" width="67.28515625" customWidth="1"/>
    <col min="2" max="3" width="18" customWidth="1"/>
    <col min="4" max="4" width="30" customWidth="1"/>
    <col min="5" max="6" width="18" customWidth="1"/>
    <col min="7" max="8" width="16.85546875" customWidth="1"/>
    <col min="9" max="11" width="19.28515625" customWidth="1"/>
  </cols>
  <sheetData>
    <row r="1" spans="1:13" x14ac:dyDescent="0.25">
      <c r="A1" s="61" t="s">
        <v>39</v>
      </c>
      <c r="B1" s="55">
        <f>IF(ISBLANK('Quadre de dades'!$B$5),0,1)</f>
        <v>0</v>
      </c>
      <c r="C1" s="28">
        <f>IF(ISBLANK('Quadre de dades'!$D$5),0,1)</f>
        <v>0</v>
      </c>
      <c r="D1" s="28">
        <f>IF(ISBLANK('Quadre de dades'!$F$5),0,1)</f>
        <v>0</v>
      </c>
      <c r="E1" s="28">
        <f>IF(ISBLANK('Quadre de dades'!$H$5),0,1)</f>
        <v>0</v>
      </c>
      <c r="F1" s="29">
        <f>IF(ISBLANK('Quadre de dades'!$J$5),0,1)</f>
        <v>0</v>
      </c>
    </row>
    <row r="2" spans="1:13" x14ac:dyDescent="0.25">
      <c r="A2" s="62" t="s">
        <v>40</v>
      </c>
      <c r="B2" s="27" t="str">
        <f>IF($B$1=0,"",'Quadre de dades'!$B$7)</f>
        <v/>
      </c>
      <c r="C2" s="8" t="str">
        <f>IF($C$1=0,"",'Quadre de dades'!$D$7)</f>
        <v/>
      </c>
      <c r="D2" s="8" t="str">
        <f>IF($D$1=0,"",'Quadre de dades'!$F$7)</f>
        <v/>
      </c>
      <c r="E2" s="8" t="str">
        <f>IF($E$1=0,"",'Quadre de dades'!$H$7)</f>
        <v/>
      </c>
      <c r="F2" s="30" t="str">
        <f>IF($F$1=0,"",'Quadre de dades'!$J$7)</f>
        <v/>
      </c>
    </row>
    <row r="3" spans="1:13" x14ac:dyDescent="0.25">
      <c r="A3" s="62" t="s">
        <v>41</v>
      </c>
      <c r="B3" s="27" t="str">
        <f>IF($B$1=0,"",'Quadre de dades'!$C$7)</f>
        <v/>
      </c>
      <c r="C3" s="8" t="str">
        <f>IF($C$1=0,"",'Quadre de dades'!$E$7)</f>
        <v/>
      </c>
      <c r="D3" s="8" t="str">
        <f>IF($D$1=0,"",'Quadre de dades'!$G$7)</f>
        <v/>
      </c>
      <c r="E3" s="8" t="str">
        <f>IF($E$1=0,"",'Quadre de dades'!$I$7)</f>
        <v/>
      </c>
      <c r="F3" s="30" t="str">
        <f>IF($F$1=0,"",'Quadre de dades'!$K$7)</f>
        <v/>
      </c>
      <c r="I3" s="13"/>
    </row>
    <row r="4" spans="1:13" x14ac:dyDescent="0.25">
      <c r="A4" s="63" t="s">
        <v>42</v>
      </c>
      <c r="B4" s="27" t="str">
        <f>IF($B$1=0,"",SUM($B$2:$B$3))</f>
        <v/>
      </c>
      <c r="C4" s="8" t="str">
        <f>IF($C$1=0,"",SUM($C$2:$C$3))</f>
        <v/>
      </c>
      <c r="D4" s="8" t="str">
        <f>IF($D$1=0,"",SUM($D$2:$D$3))</f>
        <v/>
      </c>
      <c r="E4" s="8" t="str">
        <f>IF($E$1=0,"",SUM($E$2:$E$3))</f>
        <v/>
      </c>
      <c r="F4" s="30" t="str">
        <f>IF($F$1=0,"",SUM($F$2:$F$3))</f>
        <v/>
      </c>
    </row>
    <row r="5" spans="1:13" x14ac:dyDescent="0.25">
      <c r="A5" s="62" t="s">
        <v>43</v>
      </c>
      <c r="B5" s="27">
        <f>'Quadre de dades'!$B$8</f>
        <v>0</v>
      </c>
      <c r="C5" s="8">
        <f>'Quadre de dades'!$D$8</f>
        <v>0</v>
      </c>
      <c r="D5" s="8">
        <f>'Quadre de dades'!$F$8</f>
        <v>0</v>
      </c>
      <c r="E5" s="8">
        <f>'Quadre de dades'!$H$8</f>
        <v>0</v>
      </c>
      <c r="F5" s="30">
        <f>'Quadre de dades'!$J$8</f>
        <v>0</v>
      </c>
    </row>
    <row r="6" spans="1:13" x14ac:dyDescent="0.25">
      <c r="A6" s="63" t="s">
        <v>44</v>
      </c>
      <c r="B6" s="56" t="str">
        <f>IFERROR($B$5/$B$4,"")</f>
        <v/>
      </c>
      <c r="C6" s="14" t="str">
        <f>IFERROR($C$5/$C$4,"")</f>
        <v/>
      </c>
      <c r="D6" s="14" t="str">
        <f>IFERROR($D$5/$D$4,"")</f>
        <v/>
      </c>
      <c r="E6" s="14" t="str">
        <f>IFERROR($E$5/$E$4,"")</f>
        <v/>
      </c>
      <c r="F6" s="31" t="str">
        <f>IFERROR($F$5/$F$4,"")</f>
        <v/>
      </c>
      <c r="I6" s="13"/>
    </row>
    <row r="7" spans="1:13" x14ac:dyDescent="0.25">
      <c r="A7" s="63" t="s">
        <v>45</v>
      </c>
      <c r="B7" s="57" t="str">
        <f>IFERROR($B$5/(($B$2*$E$23)+($B$3*$E$24)),"")</f>
        <v/>
      </c>
      <c r="C7" s="23" t="str">
        <f>IFERROR($C$5/(($C$2*$E$23)+($C$3*$E$24)),"")</f>
        <v/>
      </c>
      <c r="D7" s="23" t="str">
        <f>IFERROR($D$5/(($D$2*$E$23)+($D$3*$E$24)),"")</f>
        <v/>
      </c>
      <c r="E7" s="23" t="str">
        <f>IFERROR($E$5/(($E$2*$E$23)+($E$3*$E$24)),"")</f>
        <v/>
      </c>
      <c r="F7" s="32" t="str">
        <f>IFERROR($F$5/(($F$2*$E$23)+($F$3*$E$24)),"")</f>
        <v/>
      </c>
      <c r="I7" s="13"/>
    </row>
    <row r="8" spans="1:13" x14ac:dyDescent="0.25">
      <c r="A8" s="63" t="s">
        <v>46</v>
      </c>
      <c r="B8" s="58" t="str">
        <f>IFERROR(($B$2*$E$26+$B$3*$E$27),"")</f>
        <v/>
      </c>
      <c r="C8" s="24" t="str">
        <f>IFERROR(($C$2*$E$26+$C$3*$E$27),"")</f>
        <v/>
      </c>
      <c r="D8" s="24" t="str">
        <f>IFERROR(($D$2*$E$26+$D$3*$E$27),"")</f>
        <v/>
      </c>
      <c r="E8" s="24" t="str">
        <f>IFERROR(($E$2*$E$26+$E$3*$E$27),"")</f>
        <v/>
      </c>
      <c r="F8" s="33" t="str">
        <f>IFERROR(($F$2*$E$26+$F$3*$E$27),"")</f>
        <v/>
      </c>
      <c r="I8" s="13"/>
    </row>
    <row r="9" spans="1:13" ht="15.75" thickBot="1" x14ac:dyDescent="0.3">
      <c r="A9" s="64" t="s">
        <v>47</v>
      </c>
      <c r="B9" s="59" t="str">
        <f>IFERROR($B$8*$B$7,"")</f>
        <v/>
      </c>
      <c r="C9" s="34" t="str">
        <f>IFERROR($C$8*$C$7,"")</f>
        <v/>
      </c>
      <c r="D9" s="34" t="str">
        <f>IFERROR($D$8*$D$7,"")</f>
        <v/>
      </c>
      <c r="E9" s="34" t="str">
        <f>IFERROR($E$8*$E$7,"")</f>
        <v/>
      </c>
      <c r="F9" s="35" t="str">
        <f>IFERROR($F$8*$F$7,"")</f>
        <v/>
      </c>
    </row>
    <row r="10" spans="1:13" x14ac:dyDescent="0.25">
      <c r="A10" s="65" t="s">
        <v>48</v>
      </c>
      <c r="B10" s="55">
        <f>IF(ISBLANK('Quadre de dades'!$B$10),0,1)</f>
        <v>0</v>
      </c>
      <c r="C10" s="28">
        <f>IF(ISBLANK('Quadre de dades'!$D$10),0,1)</f>
        <v>0</v>
      </c>
      <c r="D10" s="28">
        <f>IF(ISBLANK('Quadre de dades'!$F$10),0,1)</f>
        <v>0</v>
      </c>
      <c r="E10" s="28">
        <f>IF(ISBLANK('Quadre de dades'!$H$10),0,1)</f>
        <v>0</v>
      </c>
      <c r="F10" s="29">
        <f>IF(ISBLANK('Quadre de dades'!$J$10),0,1)</f>
        <v>0</v>
      </c>
      <c r="I10" s="13"/>
      <c r="J10" s="13"/>
      <c r="K10" s="13"/>
      <c r="L10" s="13"/>
      <c r="M10" s="13"/>
    </row>
    <row r="11" spans="1:13" x14ac:dyDescent="0.25">
      <c r="A11" s="66" t="s">
        <v>40</v>
      </c>
      <c r="B11" s="27" t="str">
        <f>IF($B$10=0,"",'Quadre de dades'!$B$12)</f>
        <v/>
      </c>
      <c r="C11" s="8" t="str">
        <f>IF($C$10=0,"",'Quadre de dades'!$D$12)</f>
        <v/>
      </c>
      <c r="D11" s="8" t="str">
        <f>IF($D$10=0,"",'Quadre de dades'!$F$12)</f>
        <v/>
      </c>
      <c r="E11" s="8" t="str">
        <f>IF($E$10=0,"",'Quadre de dades'!$H$12)</f>
        <v/>
      </c>
      <c r="F11" s="30" t="str">
        <f>IF($F$10=0,"",'Quadre de dades'!$J$12)</f>
        <v/>
      </c>
      <c r="I11" s="13"/>
      <c r="J11" s="13"/>
      <c r="K11" s="13"/>
      <c r="L11" s="13"/>
      <c r="M11" s="13"/>
    </row>
    <row r="12" spans="1:13" x14ac:dyDescent="0.25">
      <c r="A12" s="66" t="s">
        <v>41</v>
      </c>
      <c r="B12" s="27" t="str">
        <f>IF($B$10=0,"",'Quadre de dades'!$C$12)</f>
        <v/>
      </c>
      <c r="C12" s="8" t="str">
        <f>IF($C$10=0,"",'Quadre de dades'!$E$12)</f>
        <v/>
      </c>
      <c r="D12" s="8" t="str">
        <f>IF($D$10=0,"",'Quadre de dades'!$G$12)</f>
        <v/>
      </c>
      <c r="E12" s="8" t="str">
        <f>IF($E$10=0,"",'Quadre de dades'!$I$12)</f>
        <v/>
      </c>
      <c r="F12" s="30" t="str">
        <f>IF($F$10=0,"",'Quadre de dades'!$K$12)</f>
        <v/>
      </c>
      <c r="I12" s="13"/>
      <c r="J12" s="13"/>
      <c r="K12" s="13"/>
      <c r="L12" s="13"/>
      <c r="M12" s="13"/>
    </row>
    <row r="13" spans="1:13" x14ac:dyDescent="0.25">
      <c r="A13" s="67" t="s">
        <v>49</v>
      </c>
      <c r="B13" s="27" t="str">
        <f>IF($B$10=0,"",SUM($B$11:$B$12))</f>
        <v/>
      </c>
      <c r="C13" s="8" t="str">
        <f>IF($C$10=0,"",SUM($C$11:$C$12))</f>
        <v/>
      </c>
      <c r="D13" s="8" t="str">
        <f>IF($D$10=0,"",SUM($D$11:$D$12))</f>
        <v/>
      </c>
      <c r="E13" s="8" t="str">
        <f>IF($E$10=0,"",SUM($E$11:$E$12))</f>
        <v/>
      </c>
      <c r="F13" s="30" t="str">
        <f>IF($F$10=0,"",SUM($F$11:$F$12))</f>
        <v/>
      </c>
      <c r="I13" s="13"/>
      <c r="J13" s="13"/>
      <c r="K13" s="13"/>
      <c r="L13" s="13"/>
      <c r="M13" s="13"/>
    </row>
    <row r="14" spans="1:13" x14ac:dyDescent="0.25">
      <c r="A14" s="66" t="s">
        <v>43</v>
      </c>
      <c r="B14" s="27">
        <f>'Quadre de dades'!$B$13</f>
        <v>0</v>
      </c>
      <c r="C14" s="8">
        <f>'Quadre de dades'!$D$13</f>
        <v>0</v>
      </c>
      <c r="D14" s="8">
        <f>'Quadre de dades'!$F$13</f>
        <v>0</v>
      </c>
      <c r="E14" s="8">
        <f>'Quadre de dades'!$H$13</f>
        <v>0</v>
      </c>
      <c r="F14" s="30">
        <f>'Quadre de dades'!$J$13</f>
        <v>0</v>
      </c>
      <c r="G14" s="9"/>
      <c r="H14" s="9"/>
      <c r="I14" s="13"/>
      <c r="J14" s="13"/>
      <c r="K14" s="13"/>
      <c r="L14" s="13"/>
      <c r="M14" s="13"/>
    </row>
    <row r="15" spans="1:13" x14ac:dyDescent="0.25">
      <c r="A15" s="67" t="s">
        <v>44</v>
      </c>
      <c r="B15" s="56" t="str">
        <f>IFERROR($B$14/$B$13,"")</f>
        <v/>
      </c>
      <c r="C15" s="14" t="str">
        <f>IFERROR($C$14/$C$13,"")</f>
        <v/>
      </c>
      <c r="D15" s="14" t="str">
        <f>IFERROR($D$14/$D$13,"")</f>
        <v/>
      </c>
      <c r="E15" s="14" t="str">
        <f>IFERROR($E$14/$E$13,"")</f>
        <v/>
      </c>
      <c r="F15" s="31" t="str">
        <f>IFERROR($F$14/$F$13,"")</f>
        <v/>
      </c>
      <c r="I15" s="13"/>
      <c r="J15" s="13"/>
      <c r="K15" s="13"/>
      <c r="L15" s="13"/>
      <c r="M15" s="13"/>
    </row>
    <row r="16" spans="1:13" x14ac:dyDescent="0.25">
      <c r="A16" s="67" t="s">
        <v>45</v>
      </c>
      <c r="B16" s="57" t="str">
        <f>IFERROR($B$14/(($B$11*$E$23)+($B$12*$E$24)),"")</f>
        <v/>
      </c>
      <c r="C16" s="23" t="str">
        <f>IFERROR($C$14/(($C$11*$E$23)+($C$12*$E$24)),"")</f>
        <v/>
      </c>
      <c r="D16" s="23" t="str">
        <f>IFERROR($D$14/(($D$11*$E$23)+($D$12*$E$24)),"")</f>
        <v/>
      </c>
      <c r="E16" s="23" t="str">
        <f>IFERROR($E$14/(($E$11*$E$23)+($E$12*$E$24)),"")</f>
        <v/>
      </c>
      <c r="F16" s="32" t="str">
        <f>IFERROR($F$14/(($F$11*$E$23)+($F$12*$E$24)),"")</f>
        <v/>
      </c>
      <c r="I16" s="13"/>
    </row>
    <row r="17" spans="1:9" x14ac:dyDescent="0.25">
      <c r="A17" s="67" t="s">
        <v>46</v>
      </c>
      <c r="B17" s="58" t="str">
        <f>IFERROR(($B$11*$E$26+$B$12*$E$27),"")</f>
        <v/>
      </c>
      <c r="C17" s="24" t="str">
        <f>IFERROR(($C$11*$E$26+$C$12*$E$27),"")</f>
        <v/>
      </c>
      <c r="D17" s="24" t="str">
        <f>IFERROR(($D$11*$E$26+$D$12*$E$27),"")</f>
        <v/>
      </c>
      <c r="E17" s="24" t="str">
        <f>IFERROR(($E$11*$E$26+$E$12*$E$27),"")</f>
        <v/>
      </c>
      <c r="F17" s="33" t="str">
        <f>IFERROR(($F$11*$E$26+$F$12*$E$27),"")</f>
        <v/>
      </c>
      <c r="I17" s="13"/>
    </row>
    <row r="18" spans="1:9" ht="15.75" thickBot="1" x14ac:dyDescent="0.3">
      <c r="A18" s="68" t="s">
        <v>47</v>
      </c>
      <c r="B18" s="59" t="str">
        <f>IFERROR($B$17*$B$16,"")</f>
        <v/>
      </c>
      <c r="C18" s="34" t="str">
        <f>IFERROR($C$17*$C$16,"")</f>
        <v/>
      </c>
      <c r="D18" s="34" t="str">
        <f>IFERROR($D$17*$D$16,"")</f>
        <v/>
      </c>
      <c r="E18" s="34" t="str">
        <f>IFERROR($E$17*$E$16,"")</f>
        <v/>
      </c>
      <c r="F18" s="35" t="str">
        <f>IFERROR($F$17*$F$16,"")</f>
        <v/>
      </c>
      <c r="I18" s="13"/>
    </row>
    <row r="19" spans="1:9" x14ac:dyDescent="0.25">
      <c r="A19" s="69" t="s">
        <v>50</v>
      </c>
      <c r="B19" s="60" t="str">
        <f>IF('Quadre de dades'!$B$16=0,"",'Quadre de dades'!$B$16)</f>
        <v/>
      </c>
      <c r="C19" s="36" t="str">
        <f>IF('Quadre de dades'!$D$16=0,"",'Quadre de dades'!$D$16)</f>
        <v/>
      </c>
      <c r="D19" s="36" t="str">
        <f>IF('Quadre de dades'!$F$16=0,"",'Quadre de dades'!$F$16)</f>
        <v/>
      </c>
      <c r="E19" s="36" t="str">
        <f>IF('Quadre de dades'!$H$16=0,"",'Quadre de dades'!$H$16)</f>
        <v/>
      </c>
      <c r="F19" s="37" t="str">
        <f>IF('Quadre de dades'!$J$16=0,"",'Quadre de dades'!$J$16)</f>
        <v/>
      </c>
      <c r="I19" s="13"/>
    </row>
    <row r="20" spans="1:9" x14ac:dyDescent="0.25">
      <c r="A20" s="70" t="s">
        <v>51</v>
      </c>
      <c r="B20" s="56" t="str">
        <f>IFERROR($B$19/$B$23,"")</f>
        <v/>
      </c>
      <c r="C20" s="14" t="str">
        <f>IFERROR($C$19/$B$23,"")</f>
        <v/>
      </c>
      <c r="D20" s="14" t="str">
        <f>IFERROR($D$19/$B$23,"")</f>
        <v/>
      </c>
      <c r="E20" s="14" t="str">
        <f>IFERROR($E$19/$B$23,"")</f>
        <v/>
      </c>
      <c r="F20" s="31" t="str">
        <f>IFERROR($F$19/$B$23,"")</f>
        <v/>
      </c>
      <c r="I20" s="13"/>
    </row>
    <row r="21" spans="1:9" ht="15.75" thickBot="1" x14ac:dyDescent="0.3">
      <c r="A21" s="71" t="s">
        <v>52</v>
      </c>
      <c r="B21" s="59" t="str">
        <f>IFERROR($B$19*$E$28/100,"")</f>
        <v/>
      </c>
      <c r="C21" s="34" t="str">
        <f>IFERROR($C$19*$E$28/100,"")</f>
        <v/>
      </c>
      <c r="D21" s="34" t="str">
        <f>IFERROR($D$19*$E$28/100,"")</f>
        <v/>
      </c>
      <c r="E21" s="34" t="str">
        <f>IFERROR($E$19*$E$28/100,"")</f>
        <v/>
      </c>
      <c r="F21" s="35" t="str">
        <f>IFERROR($F$19*$E$28/100,"")</f>
        <v/>
      </c>
      <c r="I21" s="13"/>
    </row>
    <row r="22" spans="1:9" x14ac:dyDescent="0.25">
      <c r="A22" s="13"/>
      <c r="B22" s="15"/>
      <c r="C22" s="15"/>
      <c r="D22" s="15"/>
      <c r="E22" s="15"/>
      <c r="F22" s="15"/>
      <c r="I22" s="13"/>
    </row>
    <row r="23" spans="1:9" x14ac:dyDescent="0.25">
      <c r="A23" s="10" t="s">
        <v>8</v>
      </c>
      <c r="B23" s="10">
        <f>'Quadre de dades'!$J$2</f>
        <v>0</v>
      </c>
      <c r="D23" s="18" t="s">
        <v>58</v>
      </c>
      <c r="E23" s="18">
        <v>690</v>
      </c>
      <c r="F23" s="1" t="s">
        <v>56</v>
      </c>
    </row>
    <row r="24" spans="1:9" x14ac:dyDescent="0.25">
      <c r="A24" s="10" t="s">
        <v>20</v>
      </c>
      <c r="B24" s="16" t="e">
        <f>AVERAGE($B$4:$F$4,$B$13:$F$13)</f>
        <v>#DIV/0!</v>
      </c>
      <c r="D24" s="18" t="s">
        <v>60</v>
      </c>
      <c r="E24" s="18">
        <v>530</v>
      </c>
      <c r="F24" s="1" t="s">
        <v>56</v>
      </c>
    </row>
    <row r="25" spans="1:9" x14ac:dyDescent="0.25">
      <c r="A25" s="10" t="s">
        <v>21</v>
      </c>
      <c r="B25" s="16">
        <f>SUM($B$1:$F$1,$B$10:$F$10)</f>
        <v>0</v>
      </c>
      <c r="F25" s="1"/>
    </row>
    <row r="26" spans="1:9" x14ac:dyDescent="0.25">
      <c r="A26" s="10" t="s">
        <v>22</v>
      </c>
      <c r="B26" s="16">
        <f>SUM($B$5:$F$5,$B$14:$F$14)</f>
        <v>0</v>
      </c>
      <c r="D26" s="18" t="s">
        <v>57</v>
      </c>
      <c r="E26" s="18">
        <v>4.95</v>
      </c>
      <c r="F26" s="1" t="s">
        <v>59</v>
      </c>
    </row>
    <row r="27" spans="1:9" x14ac:dyDescent="0.25">
      <c r="B27" s="4"/>
      <c r="D27" s="18" t="s">
        <v>61</v>
      </c>
      <c r="E27" s="18">
        <v>3.8</v>
      </c>
    </row>
    <row r="28" spans="1:9" x14ac:dyDescent="0.25">
      <c r="A28" s="12" t="s">
        <v>23</v>
      </c>
      <c r="B28" s="17" t="e">
        <f>$B$26/$B$25</f>
        <v>#DIV/0!</v>
      </c>
      <c r="D28" s="18" t="s">
        <v>53</v>
      </c>
      <c r="E28" s="19">
        <f>100*E26/E23</f>
        <v>0.71739130434782605</v>
      </c>
    </row>
    <row r="29" spans="1:9" x14ac:dyDescent="0.25">
      <c r="A29" s="12" t="s">
        <v>24</v>
      </c>
      <c r="B29" s="17" t="e">
        <f>$B$26/$B$24/$B$25</f>
        <v>#DIV/0!</v>
      </c>
    </row>
    <row r="31" spans="1:9" x14ac:dyDescent="0.25">
      <c r="A31" s="25" t="s">
        <v>25</v>
      </c>
      <c r="B31" s="26">
        <f>SUM($B$9:$F$9,$B$18:$F$18)</f>
        <v>0</v>
      </c>
      <c r="D31" s="84" t="s">
        <v>54</v>
      </c>
    </row>
    <row r="32" spans="1:9" x14ac:dyDescent="0.25">
      <c r="A32" s="25" t="s">
        <v>26</v>
      </c>
      <c r="B32" s="26" t="e">
        <f>AVERAGE($B$9:$F$9,$B$18:$F$18)</f>
        <v>#DIV/0!</v>
      </c>
      <c r="D32" s="5" t="s">
        <v>55</v>
      </c>
    </row>
    <row r="33" spans="1:11" x14ac:dyDescent="0.25">
      <c r="A33" s="25" t="s">
        <v>27</v>
      </c>
      <c r="B33" s="26" t="e">
        <f>$B$32/$B$24</f>
        <v>#DIV/0!</v>
      </c>
    </row>
    <row r="35" spans="1:11" x14ac:dyDescent="0.25">
      <c r="A35" s="38" t="s">
        <v>28</v>
      </c>
      <c r="B35" s="39">
        <f>SUM($B$19:$F$19)</f>
        <v>0</v>
      </c>
    </row>
    <row r="36" spans="1:11" x14ac:dyDescent="0.25">
      <c r="A36" s="38" t="s">
        <v>29</v>
      </c>
      <c r="B36" s="39">
        <f>SUM($B$19:$F$19)/5</f>
        <v>0</v>
      </c>
    </row>
    <row r="37" spans="1:11" x14ac:dyDescent="0.25">
      <c r="A37" s="38" t="s">
        <v>30</v>
      </c>
      <c r="B37" s="39" t="e">
        <f>$B$35/5/$B$23</f>
        <v>#DIV/0!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41" t="s">
        <v>31</v>
      </c>
      <c r="B39" s="42" t="e">
        <f>$B$37+$B$29*2</f>
        <v>#DIV/0!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41" t="s">
        <v>32</v>
      </c>
      <c r="B40" s="42" t="e">
        <f>$B$39*7</f>
        <v>#DIV/0!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41" t="s">
        <v>33</v>
      </c>
      <c r="B41" s="42" t="e">
        <f>$B$39*30</f>
        <v>#DIV/0!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41" t="s">
        <v>34</v>
      </c>
      <c r="B42" s="42" t="e">
        <f>$B$39*365</f>
        <v>#DIV/0!</v>
      </c>
      <c r="C42" s="20"/>
      <c r="D42" s="20"/>
      <c r="E42" s="20"/>
      <c r="F42" s="20"/>
      <c r="G42" s="20"/>
      <c r="H42" s="20"/>
      <c r="I42" s="20"/>
      <c r="J42" s="11"/>
      <c r="K42" s="11"/>
    </row>
    <row r="43" spans="1:1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43" t="s">
        <v>35</v>
      </c>
      <c r="B44" s="44" t="e">
        <f>$B$39*$E$28/100</f>
        <v>#DIV/0!</v>
      </c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43" t="s">
        <v>36</v>
      </c>
      <c r="B45" s="44" t="e">
        <f>$B$40*$E$28/100</f>
        <v>#DIV/0!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43" t="s">
        <v>37</v>
      </c>
      <c r="B46" s="44" t="e">
        <f>$B$41*$E$28/100</f>
        <v>#DIV/0!</v>
      </c>
      <c r="C46" s="20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43" t="s">
        <v>38</v>
      </c>
      <c r="B47" s="44" t="e">
        <f>$B$42*$E$28/100</f>
        <v>#DIV/0!</v>
      </c>
      <c r="C47" s="20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B48" s="11"/>
      <c r="C48" s="20"/>
      <c r="D48" s="11"/>
      <c r="E48" s="11"/>
      <c r="F48" s="11"/>
      <c r="G48" s="11"/>
      <c r="H48" s="11"/>
      <c r="I48" s="11"/>
      <c r="J48" s="11"/>
      <c r="K48" s="11"/>
    </row>
    <row r="49" spans="2:1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x14ac:dyDescent="0.25">
      <c r="B59" s="11"/>
      <c r="C59" s="20"/>
      <c r="D59" s="11"/>
      <c r="E59" s="11"/>
      <c r="F59" s="11"/>
      <c r="G59" s="11"/>
      <c r="H59" s="11"/>
      <c r="I59" s="11"/>
      <c r="J59" s="11"/>
      <c r="K59" s="11"/>
    </row>
    <row r="60" spans="2:1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x14ac:dyDescent="0.25">
      <c r="B63" s="11"/>
      <c r="C63" s="21"/>
      <c r="D63" s="21"/>
      <c r="E63" s="21"/>
      <c r="F63" s="21"/>
      <c r="G63" s="21"/>
      <c r="H63" s="21"/>
      <c r="I63" s="21"/>
      <c r="J63" s="11"/>
      <c r="K63" s="11"/>
    </row>
    <row r="64" spans="2:11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x14ac:dyDescent="0.25">
      <c r="B65" s="11"/>
      <c r="C65" s="21"/>
      <c r="D65" s="21"/>
      <c r="E65" s="21"/>
      <c r="F65" s="21"/>
      <c r="G65" s="21"/>
      <c r="H65" s="21"/>
      <c r="I65" s="21"/>
      <c r="J65" s="11"/>
      <c r="K65" s="11"/>
    </row>
    <row r="66" spans="2:1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x14ac:dyDescent="0.25">
      <c r="B67" s="11"/>
      <c r="C67" s="22"/>
      <c r="D67" s="22"/>
      <c r="E67" s="22"/>
      <c r="F67" s="22"/>
      <c r="G67" s="22"/>
      <c r="H67" s="22"/>
      <c r="I67" s="11"/>
      <c r="J67" s="11"/>
      <c r="K67" s="11"/>
    </row>
    <row r="68" spans="2:11" x14ac:dyDescent="0.25">
      <c r="B68" s="11"/>
      <c r="C68" s="22"/>
      <c r="D68" s="22"/>
      <c r="E68" s="22"/>
      <c r="F68" s="22"/>
      <c r="G68" s="22"/>
      <c r="H68" s="22"/>
      <c r="I68" s="11"/>
      <c r="J68" s="11"/>
      <c r="K68" s="11"/>
    </row>
    <row r="69" spans="2:1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x14ac:dyDescent="0.25">
      <c r="B71" s="11"/>
      <c r="C71" s="20"/>
      <c r="D71" s="11"/>
      <c r="E71" s="11"/>
      <c r="F71" s="11"/>
      <c r="G71" s="11"/>
      <c r="H71" s="11"/>
      <c r="I71" s="11"/>
      <c r="J71" s="11"/>
      <c r="K71" s="11"/>
    </row>
    <row r="72" spans="2:11" x14ac:dyDescent="0.25">
      <c r="B72" s="11"/>
      <c r="C72" s="20"/>
      <c r="D72" s="11"/>
      <c r="E72" s="11"/>
      <c r="F72" s="11"/>
      <c r="G72" s="11"/>
      <c r="H72" s="11"/>
      <c r="I72" s="11"/>
      <c r="J72" s="11"/>
      <c r="K72" s="11"/>
    </row>
    <row r="73" spans="2:11" x14ac:dyDescent="0.25">
      <c r="B73" s="11"/>
      <c r="C73" s="20"/>
      <c r="D73" s="11"/>
      <c r="E73" s="11"/>
      <c r="F73" s="11"/>
      <c r="G73" s="11"/>
      <c r="H73" s="11"/>
      <c r="I73" s="11"/>
      <c r="J73" s="11"/>
      <c r="K73" s="11"/>
    </row>
  </sheetData>
  <sheetProtection algorithmName="SHA-512" hashValue="zf1xQ9jnI4st2RBD8yyW1HQa7UV5BAkh+9FzaQ5Y9r46/eRr6VeZE3ls1hyEkiZr3yPD/ZwJZN0w184f32bJMg==" saltValue="nslaKC+X3qxeXOCG3DHjrA==" spinCount="100000" sheet="1" objects="1" scenarios="1"/>
  <dataValidations count="1">
    <dataValidation type="list" allowBlank="1" showInputMessage="1" showErrorMessage="1" sqref="C37 E37 G37:H37" xr:uid="{00000000-0002-0000-0300-000000000000}">
      <formula1>tipusapat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</vt:i4>
      </vt:variant>
    </vt:vector>
  </HeadingPairs>
  <TitlesOfParts>
    <vt:vector size="5" baseType="lpstr">
      <vt:lpstr>Manual d'ús</vt:lpstr>
      <vt:lpstr>Quadre de dades</vt:lpstr>
      <vt:lpstr>Resultats</vt:lpstr>
      <vt:lpstr>Calculs intermediaris</vt:lpstr>
      <vt:lpstr>tipusapat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2021-05-18T10:00:32Z</dcterms:modified>
</cp:coreProperties>
</file>